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931"/>
  <workbookPr defaultThemeVersion="166925"/>
  <bookViews>
    <workbookView xWindow="65416" yWindow="65416" windowWidth="24240" windowHeight="13140" activeTab="0"/>
  </bookViews>
  <sheets>
    <sheet name="Hoja1" sheetId="1" r:id="rId1"/>
  </sheets>
  <externalReferences>
    <externalReference r:id="rId4"/>
    <externalReference r:id="rId5"/>
  </externalReferences>
  <definedNames>
    <definedName name="_xlnm.Print_Area" localSheetId="0">'Hoja1'!$A$1:$T$19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<sst xmlns="http://schemas.openxmlformats.org/spreadsheetml/2006/main" count="150" uniqueCount="62">
  <si>
    <t>Comisión de Derechos Humanos del Estado de Aguascalientes
Indicadores de Resultados
Del 01 de Enero al 31 de diciembre  de 2021</t>
  </si>
  <si>
    <t>Clave del Programa presupuestario
(1)</t>
  </si>
  <si>
    <t>Nombre del programa presupuestario
(2)</t>
  </si>
  <si>
    <t>Nombre de la dependencia o entidad que lo ejecuta
(3)</t>
  </si>
  <si>
    <t>Fuente de Financiamiento
(4)</t>
  </si>
  <si>
    <t>Prespuesto del programa presupuestario</t>
  </si>
  <si>
    <t>Cuenta con MIR
(SI/NO)
(10)</t>
  </si>
  <si>
    <t>Nombre del Indicador
(11)</t>
  </si>
  <si>
    <t>Nivel de la MIR, al que corresponde el indicador
(12)</t>
  </si>
  <si>
    <t>Fórmula de cálculo
(13)</t>
  </si>
  <si>
    <t>Meta del indicador Programada
(14)</t>
  </si>
  <si>
    <t>Meta del indicador Modificada
(15)</t>
  </si>
  <si>
    <t>Meta del indicador alcanzada
(16)</t>
  </si>
  <si>
    <t>Resultado del indicador a la fecha que se informa
(17)</t>
  </si>
  <si>
    <t>Clasificación funcional del gasto al que corresponde el programa presupuestario
(18)</t>
  </si>
  <si>
    <t>Anexos
(19)</t>
  </si>
  <si>
    <t>Aprobado
(5)</t>
  </si>
  <si>
    <t>Modificado
(6)</t>
  </si>
  <si>
    <t>Devengado
(7)</t>
  </si>
  <si>
    <t>Ejercido
(8)</t>
  </si>
  <si>
    <t>Pagado
(9)</t>
  </si>
  <si>
    <t>03103</t>
  </si>
  <si>
    <t>PROTECCION DE LOS DERECHOS HUMANOS RECONOCIDOS EN LA CONSTITUCION POLITICA DE LOS ESTADOS UNIDOS MEXICANOS ASI COMO EN EL DERECHO INTERNACIONAL DE LOS DERECHOS HUMANOS</t>
  </si>
  <si>
    <t>COMISION DE DERECHOS HUMANOS DEL ESTADO DE AGUASCALIENTES</t>
  </si>
  <si>
    <t>11 Recursos Fiscales                                                                            17 Otros Recurso de Libre Disposición</t>
  </si>
  <si>
    <t>SI</t>
  </si>
  <si>
    <t>Fin</t>
  </si>
  <si>
    <t>(Número de personas atendidas en el período  /  número de personas que se espera atender en el ejercicio) x 100</t>
  </si>
  <si>
    <t>2.- AGUASCALIENTES, SEGURO, DERECHO Y LIBRE</t>
  </si>
  <si>
    <t>Anexo  MIR</t>
  </si>
  <si>
    <t>11 Recursos Fiscales                                                                           17 Otros Recurso de Libre Disposición</t>
  </si>
  <si>
    <t>Propósito</t>
  </si>
  <si>
    <t>(Número de quejas resueltas en el período  /  número de quejas presentadas en el ejercicio + número quejas  pendientes de resolver presentadas en otros  ejercicios) x 100</t>
  </si>
  <si>
    <t>PROTECCION Y DEFENSA DE LOS DERECHOS HUMANOS</t>
  </si>
  <si>
    <t>Componente</t>
  </si>
  <si>
    <t>(Número de personas impactadas mediante orientación y atención en el período / Total de personas que se pretende impactar mediante acciones de orientación y atención en el ejercicio) * 100</t>
  </si>
  <si>
    <t>Anexo FID</t>
  </si>
  <si>
    <t>03103-1-1</t>
  </si>
  <si>
    <t>Actividad</t>
  </si>
  <si>
    <t>(Número de personas impactadas mediante asesorías en el período  / Número de personas a impactar en el ejercicio) x 100</t>
  </si>
  <si>
    <t>www.dhags.org</t>
  </si>
  <si>
    <t>03103-1-2</t>
  </si>
  <si>
    <t>(Número de personas impactadas mediante gestiones en el período  / Número de personas a impactar mediante gestiones en el ejercicio) x 100</t>
  </si>
  <si>
    <t>03103-1-3</t>
  </si>
  <si>
    <t>(Número de personas impactadas mediante quejas en el período  / Número de personas a impactar mediante quejas en el ejercicio) x 100</t>
  </si>
  <si>
    <t>03103-1-4</t>
  </si>
  <si>
    <t>(Número de resoluciones de expedientes de queja en el período  / Número de resoluciones de expedientes de queja programadas en el ejercicio) x 100</t>
  </si>
  <si>
    <t>03103-1-5</t>
  </si>
  <si>
    <t>(Número de visitas realizadas en el período  / Número de visitas programadas en el ejercicio) x 100</t>
  </si>
  <si>
    <t>11 Recursos Fiscales                                                                         17 Otros Recurso de Libre Disposición</t>
  </si>
  <si>
    <t>PROMOCION Y DIFUSION DE LOS DERECHOS HUMANOS</t>
  </si>
  <si>
    <t>(Número de personas impactadas mediante talleres, cursos, pláticas, conferencias, publicaciones en redes sociales, publicaciones, trípticos y concursos en el período / Total de personas que se pretende impactar mediante talleres, cursos, pláticas, conferencias, publicaciones en redes sociales, publicaciones, trípticos y concursos en el ejercicio) * 100</t>
  </si>
  <si>
    <t>E049-P0851</t>
  </si>
  <si>
    <t>(Número de personas impactadas mediante concursos en el periodo  / Número de personas a impactar mediante concursos en el ejercicio) x 100</t>
  </si>
  <si>
    <t>(Número de personas impactadas mediante publicaciones en el período  / Número de personas a impactar mediante publicaciones en el ejercicio) x 100</t>
  </si>
  <si>
    <t>TRIPTICOS INFORMATIVOS</t>
  </si>
  <si>
    <t>(Número de personas impactadas mediante trípticos informativos en el período  / Número de personas a impactar mediante trípticos informativos  en el ejercicio) x 100</t>
  </si>
  <si>
    <t>PUBLICACIONES EN REDES SOCIALES</t>
  </si>
  <si>
    <t>(Número de personas a impactar mediante publicaciones a través de redes sociales en el período  / Número de personas a impactar mediante publicaciones a través de redes sociales en el ejercicio) x 100</t>
  </si>
  <si>
    <t>TALLERES, PLATICAS, CURSOS Y CONFERENCIAS</t>
  </si>
  <si>
    <t>(Número de personas impactadas mediante talleres, cursos, pláticas y conferencias en el período  / Número de personas a impactar mediante talleres, cursos, pláticas y conferencias en el ejercicio) x 100</t>
  </si>
  <si>
    <t>(Número de personas impactadas mediante solicitudes de transparencia en el periodo  / Número de personas a impactar mediante solicitudes de transparencia en el ejercicio) x 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</si>
</sst>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3" tint="-0.24997000396251678"/>
      <name val="Arial"/>
      <family val="2"/>
    </font>
    <font>
      <u val="single"/>
      <sz val="10"/>
      <color theme="10"/>
      <name val="Calibri"/>
      <family val="2"/>
      <scheme val="minor"/>
    </font>
    <font>
      <b/>
      <sz val="14"/>
      <color rgb="FF00660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4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>
        <color theme="3" tint="0.5999600291252136"/>
      </left>
      <right style="medium">
        <color theme="3" tint="0.5999600291252136"/>
      </right>
      <top style="medium">
        <color theme="3" tint="0.5999600291252136"/>
      </top>
      <bottom style="medium">
        <color theme="3"/>
      </bottom>
    </border>
    <border>
      <left/>
      <right style="thin"/>
      <top style="thin"/>
      <bottom style="thin"/>
    </border>
    <border>
      <left style="medium">
        <color theme="3" tint="0.5999600291252136"/>
      </left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 style="thin">
        <color theme="3" tint="0.3999499976634979"/>
      </left>
      <right style="thin">
        <color theme="3" tint="0.3999499976634979"/>
      </right>
      <top style="thin">
        <color theme="3" tint="0.3999499976634979"/>
      </top>
      <bottom style="thin">
        <color theme="3" tint="0.3999499976634979"/>
      </bottom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73">
    <xf numFmtId="0" fontId="0" fillId="0" borderId="0" xfId="0"/>
    <xf numFmtId="0" fontId="3" fillId="0" borderId="0" xfId="0" applyFont="1"/>
    <xf numFmtId="49" fontId="3" fillId="0" borderId="1" xfId="0" applyNumberFormat="1" applyFont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vertical="center" wrapText="1"/>
      <protection locked="0"/>
    </xf>
    <xf numFmtId="4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4" fontId="3" fillId="0" borderId="1" xfId="0" applyNumberFormat="1" applyFont="1" applyBorder="1" applyAlignment="1" applyProtection="1">
      <alignment horizontal="center" vertical="center"/>
      <protection locked="0"/>
    </xf>
    <xf numFmtId="49" fontId="3" fillId="0" borderId="2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 applyProtection="1">
      <alignment horizontal="center" vertical="center"/>
      <protection locked="0"/>
    </xf>
    <xf numFmtId="49" fontId="3" fillId="0" borderId="1" xfId="0" applyNumberFormat="1" applyFont="1" applyBorder="1" applyAlignment="1" applyProtection="1">
      <alignment vertical="top"/>
      <protection locked="0"/>
    </xf>
    <xf numFmtId="4" fontId="3" fillId="0" borderId="1" xfId="0" applyNumberFormat="1" applyFont="1" applyBorder="1" applyAlignment="1" applyProtection="1">
      <alignment horizontal="right" vertical="top"/>
      <protection locked="0"/>
    </xf>
    <xf numFmtId="0" fontId="3" fillId="0" borderId="1" xfId="0" applyFont="1" applyBorder="1" applyAlignment="1" applyProtection="1">
      <alignment vertical="top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vertical="top" wrapText="1"/>
      <protection locked="0"/>
    </xf>
    <xf numFmtId="0" fontId="3" fillId="0" borderId="0" xfId="0" applyFont="1" applyAlignment="1" applyProtection="1">
      <alignment vertical="top"/>
      <protection locked="0"/>
    </xf>
    <xf numFmtId="10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Alignment="1" applyProtection="1">
      <alignment wrapText="1"/>
      <protection locked="0"/>
    </xf>
    <xf numFmtId="1" fontId="3" fillId="0" borderId="0" xfId="0" applyNumberFormat="1" applyFont="1" applyProtection="1">
      <protection locked="0"/>
    </xf>
    <xf numFmtId="0" fontId="3" fillId="0" borderId="1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1" fontId="4" fillId="0" borderId="1" xfId="0" applyNumberFormat="1" applyFont="1" applyBorder="1" applyAlignment="1" applyProtection="1">
      <alignment horizontal="center" vertical="center"/>
      <protection locked="0"/>
    </xf>
    <xf numFmtId="1" fontId="4" fillId="0" borderId="1" xfId="0" applyNumberFormat="1" applyFont="1" applyBorder="1" applyAlignment="1" applyProtection="1">
      <alignment horizontal="center" vertical="center" wrapText="1"/>
      <protection locked="0"/>
    </xf>
    <xf numFmtId="10" fontId="4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1" fontId="3" fillId="0" borderId="5" xfId="0" applyNumberFormat="1" applyFont="1" applyBorder="1" applyAlignment="1" applyProtection="1">
      <alignment horizontal="center" vertical="center" wrapText="1"/>
      <protection locked="0"/>
    </xf>
    <xf numFmtId="1" fontId="3" fillId="0" borderId="1" xfId="0" applyNumberFormat="1" applyFont="1" applyBorder="1" applyAlignment="1" applyProtection="1">
      <alignment horizontal="center" vertical="center" wrapText="1"/>
      <protection locked="0"/>
    </xf>
    <xf numFmtId="1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10" fontId="3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1" xfId="2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Fill="1"/>
    <xf numFmtId="4" fontId="8" fillId="0" borderId="3" xfId="22" applyNumberFormat="1" applyFont="1" applyFill="1" applyBorder="1" applyAlignment="1">
      <alignment horizontal="center" vertical="center" wrapText="1"/>
      <protection/>
    </xf>
    <xf numFmtId="0" fontId="8" fillId="0" borderId="3" xfId="22" applyFont="1" applyFill="1" applyBorder="1" applyAlignment="1">
      <alignment horizontal="center" vertical="center" wrapText="1"/>
      <protection/>
    </xf>
    <xf numFmtId="49" fontId="3" fillId="0" borderId="2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vertical="center" wrapText="1"/>
      <protection locked="0"/>
    </xf>
    <xf numFmtId="4" fontId="4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3" fillId="0" borderId="7" xfId="0" applyFont="1" applyFill="1" applyBorder="1" applyAlignment="1">
      <alignment horizontal="justify" vertical="center" wrapText="1"/>
    </xf>
    <xf numFmtId="1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1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>
      <alignment horizontal="center" vertical="center"/>
    </xf>
    <xf numFmtId="49" fontId="4" fillId="0" borderId="2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1" fontId="5" fillId="0" borderId="1" xfId="0" applyNumberFormat="1" applyFont="1" applyFill="1" applyBorder="1" applyAlignment="1" applyProtection="1">
      <alignment horizontal="center" vertical="center"/>
      <protection locked="0"/>
    </xf>
    <xf numFmtId="10" fontId="5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8" fillId="0" borderId="8" xfId="22" applyFont="1" applyFill="1" applyBorder="1" applyAlignment="1">
      <alignment horizontal="center" vertical="center" wrapText="1"/>
      <protection/>
    </xf>
    <xf numFmtId="0" fontId="8" fillId="0" borderId="3" xfId="22" applyFont="1" applyFill="1" applyBorder="1" applyAlignment="1">
      <alignment horizontal="center" vertical="center" wrapText="1"/>
      <protection/>
    </xf>
    <xf numFmtId="0" fontId="8" fillId="0" borderId="8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10" fillId="0" borderId="9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10" fillId="0" borderId="11" xfId="0" applyFont="1" applyBorder="1" applyAlignment="1" applyProtection="1">
      <alignment horizontal="center" vertical="center"/>
      <protection locked="0"/>
    </xf>
    <xf numFmtId="0" fontId="9" fillId="2" borderId="12" xfId="21" applyFont="1" applyFill="1" applyBorder="1" applyAlignment="1" applyProtection="1">
      <alignment horizontal="center" vertical="center" wrapText="1"/>
      <protection locked="0"/>
    </xf>
    <xf numFmtId="0" fontId="7" fillId="2" borderId="13" xfId="21" applyFont="1" applyFill="1" applyBorder="1" applyAlignment="1" applyProtection="1">
      <alignment horizontal="center" vertical="center" wrapText="1"/>
      <protection locked="0"/>
    </xf>
    <xf numFmtId="0" fontId="7" fillId="2" borderId="14" xfId="21" applyFont="1" applyFill="1" applyBorder="1" applyAlignment="1" applyProtection="1">
      <alignment horizontal="center" vertical="center" wrapText="1"/>
      <protection locked="0"/>
    </xf>
    <xf numFmtId="0" fontId="8" fillId="0" borderId="8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8" xfId="21" applyFont="1" applyFill="1" applyBorder="1" applyAlignment="1" applyProtection="1">
      <alignment horizontal="center" vertical="center" wrapText="1"/>
      <protection locked="0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  <cellStyle name="Normal 2 2" xfId="21"/>
    <cellStyle name="Normal_141008Reportes Cuadros Institucionales-sectorialesADV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619125</xdr:colOff>
      <xdr:row>1</xdr:row>
      <xdr:rowOff>0</xdr:rowOff>
    </xdr:from>
    <xdr:to>
      <xdr:col>2</xdr:col>
      <xdr:colOff>85725</xdr:colOff>
      <xdr:row>1</xdr:row>
      <xdr:rowOff>609600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0175" y="228600"/>
          <a:ext cx="438150" cy="609600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erumen\Desktop\DOCUMENTOS%202019\PRESUPUESTO%202019\MIR%202019_2%20enero%202019%20version%20final%20(2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erumen\Documents\MAGDA\avances%20de%20gesti&#243;n%20financiera\Avances%20de%20gesti&#243;n%202021\Avances%20de%20gesti&#243;n%204to%20trimestre\Indicadores%20cuarto%20%20trimestre%20202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 Def problema Protección"/>
      <sheetName val=" 1.2. Def. problema Promocion"/>
      <sheetName val="2. Árbol de problemas"/>
      <sheetName val="3. Árbol de objetivos "/>
      <sheetName val="4. Árbol de obj Alternati"/>
      <sheetName val="5.EAPp"/>
      <sheetName val="6. MIR"/>
      <sheetName val="7. FID"/>
      <sheetName val="8. Semaforos"/>
      <sheetName val="9. FID_MI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5">
          <cell r="A15" t="str">
            <v>2.- AGUASCALIENTES, SEGURO Y LIBRE</v>
          </cell>
        </row>
        <row r="27">
          <cell r="A27" t="str">
            <v>INDICE DE GESTION GUBERNAMENTAL.- Cumplimiento de Gestion General de la actividad en Materia de Derechos Humanos</v>
          </cell>
        </row>
        <row r="31">
          <cell r="A31" t="str">
            <v>INDICE DE GESTION JUSTICIA.- Porcentaje de quejas resueltas en materia de Derechos Humanos</v>
          </cell>
        </row>
        <row r="64">
          <cell r="C64" t="str">
            <v>ASESORIAS</v>
          </cell>
        </row>
        <row r="65">
          <cell r="C65" t="str">
            <v>GESTIONES</v>
          </cell>
        </row>
        <row r="66">
          <cell r="C66" t="str">
            <v>QUEJAS</v>
          </cell>
        </row>
        <row r="67">
          <cell r="C67" t="str">
            <v>RESOLUCIONES</v>
          </cell>
        </row>
        <row r="68">
          <cell r="C68" t="str">
            <v>VISITAS</v>
          </cell>
        </row>
        <row r="69">
          <cell r="C69" t="str">
            <v>CONCURSOS</v>
          </cell>
        </row>
        <row r="70">
          <cell r="C70" t="str">
            <v>PUBLICACIONES</v>
          </cell>
        </row>
        <row r="75">
          <cell r="C75" t="str">
            <v>SOLICITUDES DE TRANSPARENCIA</v>
          </cell>
        </row>
      </sheetData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ICADORES AGS 2021"/>
      <sheetName val="avance mensual indicadores 2021"/>
      <sheetName val="Hoja1"/>
      <sheetName val="Hoja2"/>
    </sheetNames>
    <sheetDataSet>
      <sheetData sheetId="0"/>
      <sheetData sheetId="1">
        <row r="4">
          <cell r="E4">
            <v>65160</v>
          </cell>
          <cell r="AJ4">
            <v>296512</v>
          </cell>
        </row>
        <row r="6">
          <cell r="E6">
            <v>1300</v>
          </cell>
          <cell r="AJ6">
            <v>1217</v>
          </cell>
        </row>
        <row r="7">
          <cell r="E7">
            <v>100</v>
          </cell>
          <cell r="AJ7">
            <v>46</v>
          </cell>
        </row>
        <row r="8">
          <cell r="E8">
            <v>450</v>
          </cell>
          <cell r="AJ8">
            <v>385</v>
          </cell>
        </row>
        <row r="9">
          <cell r="E9">
            <v>320</v>
          </cell>
          <cell r="AJ9">
            <v>401</v>
          </cell>
        </row>
        <row r="10">
          <cell r="E10">
            <v>60</v>
          </cell>
          <cell r="AJ10">
            <v>84</v>
          </cell>
        </row>
        <row r="12">
          <cell r="E12">
            <v>1400</v>
          </cell>
          <cell r="AJ12">
            <v>861</v>
          </cell>
        </row>
        <row r="13">
          <cell r="E13">
            <v>400</v>
          </cell>
          <cell r="AJ13">
            <v>0</v>
          </cell>
        </row>
        <row r="14">
          <cell r="E14">
            <v>3000</v>
          </cell>
          <cell r="AJ14">
            <v>0</v>
          </cell>
        </row>
        <row r="15">
          <cell r="E15">
            <v>8000</v>
          </cell>
          <cell r="AJ15">
            <v>35037</v>
          </cell>
        </row>
        <row r="16">
          <cell r="E16">
            <v>50000</v>
          </cell>
          <cell r="AJ16">
            <v>258349</v>
          </cell>
        </row>
        <row r="17">
          <cell r="E17">
            <v>130</v>
          </cell>
          <cell r="AJ17">
            <v>132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hags.org/" TargetMode="External" /><Relationship Id="rId2" Type="http://schemas.openxmlformats.org/officeDocument/2006/relationships/hyperlink" Target="http://www.dhags.org/" TargetMode="External" /><Relationship Id="rId3" Type="http://schemas.openxmlformats.org/officeDocument/2006/relationships/hyperlink" Target="http://www.dhags.org/" TargetMode="External" /><Relationship Id="rId4" Type="http://schemas.openxmlformats.org/officeDocument/2006/relationships/hyperlink" Target="http://www.dhags.org/" TargetMode="External" /><Relationship Id="rId5" Type="http://schemas.openxmlformats.org/officeDocument/2006/relationships/hyperlink" Target="http://www.dhags.org/" TargetMode="External" /><Relationship Id="rId6" Type="http://schemas.openxmlformats.org/officeDocument/2006/relationships/hyperlink" Target="http://www.dhags.org/" TargetMode="External" /><Relationship Id="rId7" Type="http://schemas.openxmlformats.org/officeDocument/2006/relationships/hyperlink" Target="http://www.dhags.org/" TargetMode="External" /><Relationship Id="rId8" Type="http://schemas.openxmlformats.org/officeDocument/2006/relationships/drawing" Target="../drawings/drawing1.xm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F4AFF3-1BDA-43C8-B087-DF937CD33CB5}">
  <sheetPr>
    <pageSetUpPr fitToPage="1"/>
  </sheetPr>
  <dimension ref="B1:T24"/>
  <sheetViews>
    <sheetView tabSelected="1" workbookViewId="0" topLeftCell="A1">
      <selection activeCell="B1" sqref="B1:T1"/>
    </sheetView>
  </sheetViews>
  <sheetFormatPr defaultColWidth="10.28125" defaultRowHeight="15"/>
  <cols>
    <col min="1" max="1" width="11.7109375" style="1" customWidth="1"/>
    <col min="2" max="2" width="14.57421875" style="19" customWidth="1"/>
    <col min="3" max="3" width="50.421875" style="24" customWidth="1"/>
    <col min="4" max="4" width="30.57421875" style="19" customWidth="1"/>
    <col min="5" max="5" width="28.140625" style="19" bestFit="1" customWidth="1"/>
    <col min="6" max="11" width="14.57421875" style="19" customWidth="1"/>
    <col min="12" max="12" width="24.8515625" style="19" customWidth="1"/>
    <col min="13" max="13" width="12.57421875" style="19" customWidth="1"/>
    <col min="14" max="14" width="32.28125" style="19" customWidth="1"/>
    <col min="15" max="15" width="17.00390625" style="19" customWidth="1"/>
    <col min="16" max="16" width="14.8515625" style="19" customWidth="1"/>
    <col min="17" max="17" width="13.140625" style="19" customWidth="1"/>
    <col min="18" max="18" width="20.421875" style="1" customWidth="1"/>
    <col min="19" max="19" width="21.28125" style="1" customWidth="1"/>
    <col min="20" max="20" width="16.421875" style="1" customWidth="1"/>
    <col min="21" max="16384" width="10.28125" style="1" customWidth="1"/>
  </cols>
  <sheetData>
    <row r="1" spans="2:20" ht="18">
      <c r="B1" s="64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6"/>
    </row>
    <row r="2" spans="2:20" ht="56.25" customHeight="1">
      <c r="B2" s="67" t="s">
        <v>0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9"/>
    </row>
    <row r="3" spans="2:20" s="38" customFormat="1" ht="15">
      <c r="B3" s="70" t="s">
        <v>1</v>
      </c>
      <c r="C3" s="70" t="s">
        <v>2</v>
      </c>
      <c r="D3" s="70" t="s">
        <v>3</v>
      </c>
      <c r="E3" s="70" t="s">
        <v>4</v>
      </c>
      <c r="F3" s="72" t="s">
        <v>5</v>
      </c>
      <c r="G3" s="72"/>
      <c r="H3" s="72"/>
      <c r="I3" s="72"/>
      <c r="J3" s="72"/>
      <c r="K3" s="70" t="s">
        <v>6</v>
      </c>
      <c r="L3" s="60" t="s">
        <v>7</v>
      </c>
      <c r="M3" s="60" t="s">
        <v>8</v>
      </c>
      <c r="N3" s="60" t="s">
        <v>9</v>
      </c>
      <c r="O3" s="60" t="s">
        <v>10</v>
      </c>
      <c r="P3" s="60" t="s">
        <v>11</v>
      </c>
      <c r="Q3" s="60" t="s">
        <v>12</v>
      </c>
      <c r="R3" s="60" t="s">
        <v>13</v>
      </c>
      <c r="S3" s="62" t="s">
        <v>14</v>
      </c>
      <c r="T3" s="60" t="s">
        <v>15</v>
      </c>
    </row>
    <row r="4" spans="2:20" s="38" customFormat="1" ht="60" customHeight="1" thickBot="1">
      <c r="B4" s="71"/>
      <c r="C4" s="71"/>
      <c r="D4" s="71"/>
      <c r="E4" s="71"/>
      <c r="F4" s="39" t="s">
        <v>16</v>
      </c>
      <c r="G4" s="39" t="s">
        <v>17</v>
      </c>
      <c r="H4" s="39" t="s">
        <v>18</v>
      </c>
      <c r="I4" s="40" t="s">
        <v>19</v>
      </c>
      <c r="J4" s="40" t="s">
        <v>20</v>
      </c>
      <c r="K4" s="71"/>
      <c r="L4" s="61"/>
      <c r="M4" s="61"/>
      <c r="N4" s="61"/>
      <c r="O4" s="61"/>
      <c r="P4" s="61"/>
      <c r="Q4" s="61"/>
      <c r="R4" s="61"/>
      <c r="S4" s="63"/>
      <c r="T4" s="61"/>
    </row>
    <row r="5" spans="2:20" ht="77.25" thickBot="1">
      <c r="B5" s="2" t="s">
        <v>21</v>
      </c>
      <c r="C5" s="3" t="s">
        <v>22</v>
      </c>
      <c r="D5" s="4" t="s">
        <v>23</v>
      </c>
      <c r="E5" s="5" t="s">
        <v>24</v>
      </c>
      <c r="F5" s="6">
        <f>F7+F13</f>
        <v>19698000</v>
      </c>
      <c r="G5" s="6">
        <f>G7+G13</f>
        <v>19970592.67</v>
      </c>
      <c r="H5" s="6">
        <f aca="true" t="shared" si="0" ref="H5:J5">H7+H13</f>
        <v>18701272.68</v>
      </c>
      <c r="I5" s="6">
        <f t="shared" si="0"/>
        <v>18372360.85</v>
      </c>
      <c r="J5" s="6">
        <f t="shared" si="0"/>
        <v>18372360.85</v>
      </c>
      <c r="K5" s="7" t="s">
        <v>25</v>
      </c>
      <c r="L5" s="26" t="str">
        <f>+'[1]7. FID'!$A$27</f>
        <v>INDICE DE GESTION GUBERNAMENTAL.- Cumplimiento de Gestion General de la actividad en Materia de Derechos Humanos</v>
      </c>
      <c r="M5" s="8" t="s">
        <v>26</v>
      </c>
      <c r="N5" s="27" t="s">
        <v>27</v>
      </c>
      <c r="O5" s="57">
        <f>+'[2]avance mensual indicadores 2021'!E4</f>
        <v>65160</v>
      </c>
      <c r="P5" s="57">
        <f>+O5</f>
        <v>65160</v>
      </c>
      <c r="Q5" s="57">
        <f>+'[2]avance mensual indicadores 2021'!AJ4</f>
        <v>296512</v>
      </c>
      <c r="R5" s="58">
        <f>+Q5/O5</f>
        <v>4.550521792510743</v>
      </c>
      <c r="S5" s="9" t="s">
        <v>28</v>
      </c>
      <c r="T5" s="7" t="s">
        <v>29</v>
      </c>
    </row>
    <row r="6" spans="2:20" ht="77.25" thickBot="1">
      <c r="B6" s="2" t="s">
        <v>21</v>
      </c>
      <c r="C6" s="3" t="s">
        <v>22</v>
      </c>
      <c r="D6" s="4" t="s">
        <v>23</v>
      </c>
      <c r="E6" s="5" t="s">
        <v>30</v>
      </c>
      <c r="F6" s="6"/>
      <c r="G6" s="10"/>
      <c r="H6" s="10"/>
      <c r="I6" s="10"/>
      <c r="J6" s="10"/>
      <c r="K6" s="7" t="s">
        <v>25</v>
      </c>
      <c r="L6" s="5" t="str">
        <f>+'[1]7. FID'!$A$31</f>
        <v>INDICE DE GESTION JUSTICIA.- Porcentaje de quejas resueltas en materia de Derechos Humanos</v>
      </c>
      <c r="M6" s="7" t="s">
        <v>31</v>
      </c>
      <c r="N6" s="27" t="s">
        <v>32</v>
      </c>
      <c r="O6" s="28">
        <f>+'[2]avance mensual indicadores 2021'!E9</f>
        <v>320</v>
      </c>
      <c r="P6" s="28">
        <f>+O6</f>
        <v>320</v>
      </c>
      <c r="Q6" s="29">
        <f>+'[2]avance mensual indicadores 2021'!AJ9</f>
        <v>401</v>
      </c>
      <c r="R6" s="30">
        <f>+Q6/O6</f>
        <v>1.253125</v>
      </c>
      <c r="S6" s="9" t="s">
        <v>28</v>
      </c>
      <c r="T6" s="7" t="s">
        <v>29</v>
      </c>
    </row>
    <row r="7" spans="2:20" s="52" customFormat="1" ht="76.5">
      <c r="B7" s="41" t="s">
        <v>21</v>
      </c>
      <c r="C7" s="42" t="s">
        <v>22</v>
      </c>
      <c r="D7" s="43" t="s">
        <v>23</v>
      </c>
      <c r="E7" s="44" t="s">
        <v>30</v>
      </c>
      <c r="F7" s="45">
        <v>16341270.59</v>
      </c>
      <c r="G7" s="45">
        <v>16532717.24</v>
      </c>
      <c r="H7" s="45">
        <v>15544679.89</v>
      </c>
      <c r="I7" s="45">
        <v>15215768.06</v>
      </c>
      <c r="J7" s="45">
        <v>15215768.06</v>
      </c>
      <c r="K7" s="46" t="s">
        <v>25</v>
      </c>
      <c r="L7" s="47" t="s">
        <v>33</v>
      </c>
      <c r="M7" s="48" t="s">
        <v>34</v>
      </c>
      <c r="N7" s="49" t="s">
        <v>35</v>
      </c>
      <c r="O7" s="50">
        <f>SUM(O8:O12)</f>
        <v>2230</v>
      </c>
      <c r="P7" s="50">
        <f>+O7</f>
        <v>2230</v>
      </c>
      <c r="Q7" s="50">
        <f>SUM(Q8:Q12)</f>
        <v>2133</v>
      </c>
      <c r="R7" s="51">
        <f>+Q7/O7</f>
        <v>0.9565022421524664</v>
      </c>
      <c r="S7" s="47" t="s">
        <v>28</v>
      </c>
      <c r="T7" s="48" t="s">
        <v>36</v>
      </c>
    </row>
    <row r="8" spans="2:20" s="12" customFormat="1" ht="63.75">
      <c r="B8" s="11" t="s">
        <v>37</v>
      </c>
      <c r="C8" s="3" t="s">
        <v>22</v>
      </c>
      <c r="D8" s="4" t="s">
        <v>23</v>
      </c>
      <c r="E8" s="5" t="s">
        <v>30</v>
      </c>
      <c r="F8" s="10"/>
      <c r="G8" s="10"/>
      <c r="H8" s="10"/>
      <c r="I8" s="10"/>
      <c r="J8" s="10"/>
      <c r="K8" s="7"/>
      <c r="L8" s="9" t="str">
        <f>+'[1]7. FID'!$C64</f>
        <v>ASESORIAS</v>
      </c>
      <c r="M8" s="13" t="s">
        <v>38</v>
      </c>
      <c r="N8" s="31" t="s">
        <v>39</v>
      </c>
      <c r="O8" s="32">
        <f>'[2]avance mensual indicadores 2021'!E6</f>
        <v>1300</v>
      </c>
      <c r="P8" s="33">
        <f>O8</f>
        <v>1300</v>
      </c>
      <c r="Q8" s="34">
        <f>'[2]avance mensual indicadores 2021'!AJ6</f>
        <v>1217</v>
      </c>
      <c r="R8" s="35">
        <f>+Q8/O8</f>
        <v>0.9361538461538461</v>
      </c>
      <c r="S8" s="9" t="s">
        <v>28</v>
      </c>
      <c r="T8" s="36" t="s">
        <v>40</v>
      </c>
    </row>
    <row r="9" spans="2:20" s="12" customFormat="1" ht="63.75">
      <c r="B9" s="11" t="s">
        <v>41</v>
      </c>
      <c r="C9" s="3" t="s">
        <v>22</v>
      </c>
      <c r="D9" s="4" t="s">
        <v>23</v>
      </c>
      <c r="E9" s="5" t="s">
        <v>30</v>
      </c>
      <c r="F9" s="10"/>
      <c r="G9" s="10"/>
      <c r="H9" s="10"/>
      <c r="I9" s="10"/>
      <c r="J9" s="10"/>
      <c r="K9" s="7"/>
      <c r="L9" s="9" t="str">
        <f>+'[1]7. FID'!$C65</f>
        <v>GESTIONES</v>
      </c>
      <c r="M9" s="13" t="s">
        <v>38</v>
      </c>
      <c r="N9" s="31" t="s">
        <v>42</v>
      </c>
      <c r="O9" s="32">
        <f>'[2]avance mensual indicadores 2021'!E7</f>
        <v>100</v>
      </c>
      <c r="P9" s="33">
        <f aca="true" t="shared" si="1" ref="P9:P12">O9</f>
        <v>100</v>
      </c>
      <c r="Q9" s="34">
        <f>'[2]avance mensual indicadores 2021'!AJ7</f>
        <v>46</v>
      </c>
      <c r="R9" s="35">
        <f aca="true" t="shared" si="2" ref="R9:R12">+Q9/O9</f>
        <v>0.46</v>
      </c>
      <c r="S9" s="9" t="s">
        <v>28</v>
      </c>
      <c r="T9" s="36" t="s">
        <v>40</v>
      </c>
    </row>
    <row r="10" spans="2:20" s="12" customFormat="1" ht="63.75">
      <c r="B10" s="11" t="s">
        <v>43</v>
      </c>
      <c r="C10" s="3" t="s">
        <v>22</v>
      </c>
      <c r="D10" s="4" t="s">
        <v>23</v>
      </c>
      <c r="E10" s="5" t="s">
        <v>30</v>
      </c>
      <c r="F10" s="10"/>
      <c r="G10" s="10"/>
      <c r="H10" s="10"/>
      <c r="I10" s="10"/>
      <c r="J10" s="10"/>
      <c r="K10" s="7"/>
      <c r="L10" s="9" t="str">
        <f>+'[1]7. FID'!$C66</f>
        <v>QUEJAS</v>
      </c>
      <c r="M10" s="13" t="s">
        <v>38</v>
      </c>
      <c r="N10" s="31" t="s">
        <v>44</v>
      </c>
      <c r="O10" s="32">
        <f>'[2]avance mensual indicadores 2021'!E8</f>
        <v>450</v>
      </c>
      <c r="P10" s="33">
        <f t="shared" si="1"/>
        <v>450</v>
      </c>
      <c r="Q10" s="34">
        <f>'[2]avance mensual indicadores 2021'!AJ8</f>
        <v>385</v>
      </c>
      <c r="R10" s="35">
        <f t="shared" si="2"/>
        <v>0.8555555555555555</v>
      </c>
      <c r="S10" s="9" t="s">
        <v>28</v>
      </c>
      <c r="T10" s="36" t="s">
        <v>40</v>
      </c>
    </row>
    <row r="11" spans="2:20" s="12" customFormat="1" ht="63.75">
      <c r="B11" s="11" t="s">
        <v>45</v>
      </c>
      <c r="C11" s="3" t="s">
        <v>22</v>
      </c>
      <c r="D11" s="4" t="s">
        <v>23</v>
      </c>
      <c r="E11" s="5" t="s">
        <v>30</v>
      </c>
      <c r="F11" s="10"/>
      <c r="G11" s="10"/>
      <c r="H11" s="10"/>
      <c r="I11" s="10"/>
      <c r="J11" s="10"/>
      <c r="K11" s="7"/>
      <c r="L11" s="9" t="str">
        <f>+'[1]7. FID'!$C67</f>
        <v>RESOLUCIONES</v>
      </c>
      <c r="M11" s="13" t="s">
        <v>38</v>
      </c>
      <c r="N11" s="31" t="s">
        <v>46</v>
      </c>
      <c r="O11" s="32">
        <f>'[2]avance mensual indicadores 2021'!E9</f>
        <v>320</v>
      </c>
      <c r="P11" s="33">
        <f t="shared" si="1"/>
        <v>320</v>
      </c>
      <c r="Q11" s="34">
        <f>'[2]avance mensual indicadores 2021'!AJ9</f>
        <v>401</v>
      </c>
      <c r="R11" s="35">
        <f t="shared" si="2"/>
        <v>1.253125</v>
      </c>
      <c r="S11" s="9" t="s">
        <v>28</v>
      </c>
      <c r="T11" s="36" t="s">
        <v>40</v>
      </c>
    </row>
    <row r="12" spans="2:20" s="12" customFormat="1" ht="63.75">
      <c r="B12" s="11" t="s">
        <v>47</v>
      </c>
      <c r="C12" s="3" t="s">
        <v>22</v>
      </c>
      <c r="D12" s="4" t="s">
        <v>23</v>
      </c>
      <c r="E12" s="5" t="s">
        <v>30</v>
      </c>
      <c r="F12" s="10"/>
      <c r="G12" s="10"/>
      <c r="H12" s="10"/>
      <c r="I12" s="10"/>
      <c r="J12" s="10"/>
      <c r="K12" s="7"/>
      <c r="L12" s="9" t="str">
        <f>+'[1]7. FID'!$C68</f>
        <v>VISITAS</v>
      </c>
      <c r="M12" s="13" t="s">
        <v>38</v>
      </c>
      <c r="N12" s="31" t="s">
        <v>48</v>
      </c>
      <c r="O12" s="32">
        <f>'[2]avance mensual indicadores 2021'!E10</f>
        <v>60</v>
      </c>
      <c r="P12" s="33">
        <f t="shared" si="1"/>
        <v>60</v>
      </c>
      <c r="Q12" s="34">
        <f>'[2]avance mensual indicadores 2021'!AJ10</f>
        <v>84</v>
      </c>
      <c r="R12" s="35">
        <f t="shared" si="2"/>
        <v>1.4</v>
      </c>
      <c r="S12" s="9" t="s">
        <v>28</v>
      </c>
      <c r="T12" s="36" t="s">
        <v>40</v>
      </c>
    </row>
    <row r="13" spans="2:20" s="52" customFormat="1" ht="127.5">
      <c r="B13" s="53" t="s">
        <v>21</v>
      </c>
      <c r="C13" s="54" t="s">
        <v>22</v>
      </c>
      <c r="D13" s="55" t="s">
        <v>23</v>
      </c>
      <c r="E13" s="56" t="s">
        <v>49</v>
      </c>
      <c r="F13" s="45">
        <v>3356729.41</v>
      </c>
      <c r="G13" s="45">
        <v>3437875.43</v>
      </c>
      <c r="H13" s="45">
        <v>3156592.79</v>
      </c>
      <c r="I13" s="45">
        <v>3156592.79</v>
      </c>
      <c r="J13" s="45">
        <v>3156592.79</v>
      </c>
      <c r="K13" s="48" t="s">
        <v>25</v>
      </c>
      <c r="L13" s="47" t="s">
        <v>50</v>
      </c>
      <c r="M13" s="48" t="s">
        <v>34</v>
      </c>
      <c r="N13" s="49" t="s">
        <v>51</v>
      </c>
      <c r="O13" s="50">
        <f>SUM(O14:O19)</f>
        <v>62930</v>
      </c>
      <c r="P13" s="50">
        <f>SUM(P14:P19)</f>
        <v>62930</v>
      </c>
      <c r="Q13" s="50">
        <f>SUM(Q14:Q19)</f>
        <v>294379</v>
      </c>
      <c r="R13" s="51">
        <f>+Q13/O13</f>
        <v>4.677880184331797</v>
      </c>
      <c r="S13" s="47" t="s">
        <v>28</v>
      </c>
      <c r="T13" s="48" t="s">
        <v>36</v>
      </c>
    </row>
    <row r="14" spans="2:20" ht="63.75">
      <c r="B14" s="14" t="s">
        <v>52</v>
      </c>
      <c r="C14" s="3" t="s">
        <v>22</v>
      </c>
      <c r="D14" s="4" t="s">
        <v>23</v>
      </c>
      <c r="E14" s="5" t="s">
        <v>30</v>
      </c>
      <c r="F14" s="15"/>
      <c r="G14" s="15"/>
      <c r="H14" s="15"/>
      <c r="I14" s="15"/>
      <c r="J14" s="15"/>
      <c r="K14" s="16"/>
      <c r="L14" s="9" t="str">
        <f>+'[1]7. FID'!$C69</f>
        <v>CONCURSOS</v>
      </c>
      <c r="M14" s="7" t="s">
        <v>38</v>
      </c>
      <c r="N14" s="31" t="s">
        <v>53</v>
      </c>
      <c r="O14" s="33">
        <f>'[2]avance mensual indicadores 2021'!E12</f>
        <v>1400</v>
      </c>
      <c r="P14" s="33">
        <f>O14</f>
        <v>1400</v>
      </c>
      <c r="Q14" s="34">
        <f>'[2]avance mensual indicadores 2021'!AJ12</f>
        <v>861</v>
      </c>
      <c r="R14" s="35">
        <f>+Q14/O14</f>
        <v>0.615</v>
      </c>
      <c r="S14" s="9" t="s">
        <v>28</v>
      </c>
      <c r="T14" s="36" t="s">
        <v>40</v>
      </c>
    </row>
    <row r="15" spans="2:20" ht="63.75">
      <c r="B15" s="14" t="s">
        <v>52</v>
      </c>
      <c r="C15" s="3" t="s">
        <v>22</v>
      </c>
      <c r="D15" s="4" t="s">
        <v>23</v>
      </c>
      <c r="E15" s="5" t="s">
        <v>30</v>
      </c>
      <c r="F15" s="15"/>
      <c r="G15" s="15"/>
      <c r="H15" s="15"/>
      <c r="I15" s="15"/>
      <c r="J15" s="15"/>
      <c r="K15" s="16"/>
      <c r="L15" s="9" t="str">
        <f>+'[1]7. FID'!$C70</f>
        <v>PUBLICACIONES</v>
      </c>
      <c r="M15" s="7" t="s">
        <v>38</v>
      </c>
      <c r="N15" s="31" t="s">
        <v>54</v>
      </c>
      <c r="O15" s="33">
        <f>'[2]avance mensual indicadores 2021'!E13</f>
        <v>400</v>
      </c>
      <c r="P15" s="33">
        <f aca="true" t="shared" si="3" ref="P15:P19">O15</f>
        <v>400</v>
      </c>
      <c r="Q15" s="34">
        <f>'[2]avance mensual indicadores 2021'!AJ13</f>
        <v>0</v>
      </c>
      <c r="R15" s="35">
        <f aca="true" t="shared" si="4" ref="R15:R19">+Q15/O15</f>
        <v>0</v>
      </c>
      <c r="S15" s="9" t="s">
        <v>28</v>
      </c>
      <c r="T15" s="36" t="s">
        <v>40</v>
      </c>
    </row>
    <row r="16" spans="2:20" ht="63.75">
      <c r="B16" s="14" t="s">
        <v>52</v>
      </c>
      <c r="C16" s="3" t="s">
        <v>22</v>
      </c>
      <c r="D16" s="4" t="s">
        <v>23</v>
      </c>
      <c r="E16" s="5" t="s">
        <v>30</v>
      </c>
      <c r="F16" s="15"/>
      <c r="G16" s="15"/>
      <c r="H16" s="15"/>
      <c r="I16" s="15"/>
      <c r="J16" s="15"/>
      <c r="K16" s="16"/>
      <c r="L16" s="9" t="s">
        <v>55</v>
      </c>
      <c r="M16" s="17" t="s">
        <v>38</v>
      </c>
      <c r="N16" s="31" t="s">
        <v>56</v>
      </c>
      <c r="O16" s="33">
        <f>'[2]avance mensual indicadores 2021'!E14</f>
        <v>3000</v>
      </c>
      <c r="P16" s="33">
        <v>3000</v>
      </c>
      <c r="Q16" s="34">
        <f>'[2]avance mensual indicadores 2021'!AJ14</f>
        <v>0</v>
      </c>
      <c r="R16" s="35">
        <f t="shared" si="4"/>
        <v>0</v>
      </c>
      <c r="S16" s="9" t="s">
        <v>28</v>
      </c>
      <c r="T16" s="36" t="s">
        <v>40</v>
      </c>
    </row>
    <row r="17" spans="2:20" ht="77.25" thickBot="1">
      <c r="B17" s="14" t="s">
        <v>52</v>
      </c>
      <c r="C17" s="3" t="s">
        <v>22</v>
      </c>
      <c r="D17" s="4" t="s">
        <v>23</v>
      </c>
      <c r="E17" s="5" t="s">
        <v>30</v>
      </c>
      <c r="F17" s="15"/>
      <c r="G17" s="15"/>
      <c r="H17" s="15"/>
      <c r="I17" s="15"/>
      <c r="J17" s="15"/>
      <c r="K17" s="16"/>
      <c r="L17" s="18" t="s">
        <v>57</v>
      </c>
      <c r="M17" s="17" t="s">
        <v>38</v>
      </c>
      <c r="N17" s="31" t="s">
        <v>58</v>
      </c>
      <c r="O17" s="33">
        <f>'[2]avance mensual indicadores 2021'!E15</f>
        <v>8000</v>
      </c>
      <c r="P17" s="33">
        <f t="shared" si="3"/>
        <v>8000</v>
      </c>
      <c r="Q17" s="34">
        <f>'[2]avance mensual indicadores 2021'!AJ15</f>
        <v>35037</v>
      </c>
      <c r="R17" s="35">
        <f t="shared" si="4"/>
        <v>4.379625</v>
      </c>
      <c r="S17" s="9" t="s">
        <v>28</v>
      </c>
      <c r="T17" s="36" t="s">
        <v>40</v>
      </c>
    </row>
    <row r="18" spans="2:20" ht="76.5">
      <c r="B18" s="14" t="s">
        <v>52</v>
      </c>
      <c r="C18" s="3" t="s">
        <v>22</v>
      </c>
      <c r="D18" s="4" t="s">
        <v>23</v>
      </c>
      <c r="E18" s="5" t="s">
        <v>30</v>
      </c>
      <c r="F18" s="15"/>
      <c r="G18" s="15"/>
      <c r="H18" s="15"/>
      <c r="I18" s="15"/>
      <c r="J18" s="15"/>
      <c r="K18" s="16"/>
      <c r="L18" s="9" t="s">
        <v>59</v>
      </c>
      <c r="M18" s="7" t="s">
        <v>38</v>
      </c>
      <c r="N18" s="37" t="s">
        <v>60</v>
      </c>
      <c r="O18" s="33">
        <f>'[2]avance mensual indicadores 2021'!E16</f>
        <v>50000</v>
      </c>
      <c r="P18" s="33">
        <f t="shared" si="3"/>
        <v>50000</v>
      </c>
      <c r="Q18" s="34">
        <f>'[2]avance mensual indicadores 2021'!AJ16</f>
        <v>258349</v>
      </c>
      <c r="R18" s="35">
        <f t="shared" si="4"/>
        <v>5.16698</v>
      </c>
      <c r="S18" s="9" t="s">
        <v>28</v>
      </c>
      <c r="T18" s="36" t="s">
        <v>40</v>
      </c>
    </row>
    <row r="19" spans="2:20" ht="76.5">
      <c r="B19" s="14" t="s">
        <v>52</v>
      </c>
      <c r="C19" s="3" t="s">
        <v>22</v>
      </c>
      <c r="D19" s="4" t="s">
        <v>23</v>
      </c>
      <c r="E19" s="5" t="s">
        <v>30</v>
      </c>
      <c r="F19" s="15"/>
      <c r="G19" s="15"/>
      <c r="H19" s="15"/>
      <c r="I19" s="15"/>
      <c r="J19" s="15"/>
      <c r="K19" s="16"/>
      <c r="L19" s="9" t="str">
        <f>+'[1]7. FID'!$C75</f>
        <v>SOLICITUDES DE TRANSPARENCIA</v>
      </c>
      <c r="M19" s="7" t="s">
        <v>38</v>
      </c>
      <c r="N19" s="31" t="s">
        <v>61</v>
      </c>
      <c r="O19" s="33">
        <f>'[2]avance mensual indicadores 2021'!E17</f>
        <v>130</v>
      </c>
      <c r="P19" s="33">
        <f t="shared" si="3"/>
        <v>130</v>
      </c>
      <c r="Q19" s="34">
        <f>'[2]avance mensual indicadores 2021'!AJ17</f>
        <v>132</v>
      </c>
      <c r="R19" s="35">
        <f t="shared" si="4"/>
        <v>1.0153846153846153</v>
      </c>
      <c r="S19" s="9" t="s">
        <v>28</v>
      </c>
      <c r="T19" s="36" t="s">
        <v>40</v>
      </c>
    </row>
    <row r="20" spans="3:20" ht="15">
      <c r="C20" s="20"/>
      <c r="D20" s="20"/>
      <c r="E20" s="21"/>
      <c r="F20" s="21"/>
      <c r="G20" s="21"/>
      <c r="H20" s="21"/>
      <c r="I20" s="21"/>
      <c r="J20" s="21"/>
      <c r="K20" s="21"/>
      <c r="L20" s="20"/>
      <c r="M20" s="21"/>
      <c r="N20" s="21"/>
      <c r="O20" s="21"/>
      <c r="P20" s="21"/>
      <c r="Q20" s="21"/>
      <c r="R20" s="22"/>
      <c r="S20" s="23"/>
      <c r="T20" s="23"/>
    </row>
    <row r="21" spans="2:20" ht="15"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</row>
    <row r="22" spans="15:17" ht="15">
      <c r="O22" s="25"/>
      <c r="Q22" s="25"/>
    </row>
    <row r="24" ht="15">
      <c r="O24" s="25"/>
    </row>
  </sheetData>
  <mergeCells count="18">
    <mergeCell ref="B1:T1"/>
    <mergeCell ref="B2:T2"/>
    <mergeCell ref="B3:B4"/>
    <mergeCell ref="C3:C4"/>
    <mergeCell ref="D3:D4"/>
    <mergeCell ref="E3:E4"/>
    <mergeCell ref="F3:J3"/>
    <mergeCell ref="K3:K4"/>
    <mergeCell ref="L3:L4"/>
    <mergeCell ref="M3:M4"/>
    <mergeCell ref="N3:N4"/>
    <mergeCell ref="B21:T21"/>
    <mergeCell ref="O3:O4"/>
    <mergeCell ref="P3:P4"/>
    <mergeCell ref="Q3:Q4"/>
    <mergeCell ref="R3:R4"/>
    <mergeCell ref="S3:S4"/>
    <mergeCell ref="T3:T4"/>
  </mergeCells>
  <hyperlinks>
    <hyperlink ref="T8" r:id="rId1" display="http://www.dhags.org/"/>
    <hyperlink ref="T9:T12" r:id="rId2" display="www.dhags.org"/>
    <hyperlink ref="T14" r:id="rId3" display="http://www.dhags.org/"/>
    <hyperlink ref="T15" r:id="rId4" display="http://www.dhags.org/"/>
    <hyperlink ref="T18" r:id="rId5" display="http://www.dhags.org/"/>
    <hyperlink ref="T19" r:id="rId6" display="http://www.dhags.org/"/>
    <hyperlink ref="T16" r:id="rId7" display="http://www.dhags.org/"/>
  </hyperlinks>
  <printOptions/>
  <pageMargins left="0.7" right="0.7" top="0.75" bottom="0.75" header="0.3" footer="0.3"/>
  <pageSetup fitToHeight="1" fitToWidth="1" horizontalDpi="600" verticalDpi="600" orientation="landscape" scale="30" r:id="rId9"/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Berumen</dc:creator>
  <cp:keywords/>
  <dc:description/>
  <cp:lastModifiedBy>Berumen</cp:lastModifiedBy>
  <cp:lastPrinted>2022-02-03T00:35:29Z</cp:lastPrinted>
  <dcterms:created xsi:type="dcterms:W3CDTF">2022-01-27T21:31:13Z</dcterms:created>
  <dcterms:modified xsi:type="dcterms:W3CDTF">2022-03-09T21:01:35Z</dcterms:modified>
  <cp:category/>
  <cp:version/>
  <cp:contentType/>
  <cp:contentStatus/>
</cp:coreProperties>
</file>